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20" yWindow="-150" windowWidth="19320" windowHeight="9750" tabRatio="263"/>
  </bookViews>
  <sheets>
    <sheet name="Лист1" sheetId="1" r:id="rId1"/>
    <sheet name="Лист3" sheetId="3" r:id="rId2"/>
  </sheets>
  <definedNames>
    <definedName name="_ftn1" localSheetId="0">Лист1!#REF!</definedName>
    <definedName name="_ftnref1" localSheetId="0">Лист1!#REF!</definedName>
    <definedName name="_xlnm._FilterDatabase" localSheetId="0" hidden="1">Лист1!$A$15:$Q$41</definedName>
  </definedNames>
  <calcPr calcId="124519"/>
</workbook>
</file>

<file path=xl/calcChain.xml><?xml version="1.0" encoding="utf-8"?>
<calcChain xmlns="http://schemas.openxmlformats.org/spreadsheetml/2006/main">
  <c r="I34" i="1"/>
  <c r="I33"/>
  <c r="I43"/>
  <c r="I45" l="1"/>
  <c r="I35"/>
  <c r="I36"/>
  <c r="I39" s="1"/>
  <c r="I40" l="1"/>
  <c r="I32" s="1"/>
</calcChain>
</file>

<file path=xl/sharedStrings.xml><?xml version="1.0" encoding="utf-8"?>
<sst xmlns="http://schemas.openxmlformats.org/spreadsheetml/2006/main" count="131" uniqueCount="98">
  <si>
    <t>План-график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</si>
  <si>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</si>
  <si>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</si>
  <si>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</si>
  <si>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</si>
  <si>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Управление Федеральной службы по надзору в свере связи, информационных технологий и массовых коммуникаций по Удмуртской Республике</t>
  </si>
  <si>
    <t>Юридический адрес, телефон, электронная почта заказчика</t>
  </si>
  <si>
    <t>426069, г. Ижевск, 5-я Подлесная ул.. 12а, тлф.(3412) 58-66-44, факс: (3412) 51-19-87, e-mail: gsn@udmnet.ru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</si>
  <si>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</si>
  <si>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</si>
  <si>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</si>
  <si>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</si>
  <si>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</si>
  <si>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</si>
  <si>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</si>
  <si>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</si>
  <si>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</si>
  <si>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</si>
  <si>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</si>
  <si>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</si>
  <si>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</si>
  <si>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</si>
  <si>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</si>
  <si>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</si>
  <si>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Приобретение ПО</t>
  </si>
  <si>
    <t>Согласно аукционной документации</t>
  </si>
  <si>
    <t>Приобретение вычислительной и оргтехники</t>
  </si>
  <si>
    <t>шт</t>
  </si>
  <si>
    <t>Усл.ед</t>
  </si>
  <si>
    <t>Ежегодный профилактический осмотр специалистов Управления - госслужащие</t>
  </si>
  <si>
    <t>Проведение диспансеризации госслужащих в соответствии с приказом Минздравсоцразвития России  от 14.12.2009 г. №984н</t>
  </si>
  <si>
    <t>чел</t>
  </si>
  <si>
    <t>Ноутбук 3 шт.,  раб станции 4 шт., ИБП 6 шт., сканер 1шт, принтер 1шт., принтер 1шт., носит ель информации 3 шт., копировальный аппарат 1 шт</t>
  </si>
  <si>
    <t>09604012330019242226</t>
  </si>
  <si>
    <t>09604012330019242310</t>
  </si>
  <si>
    <t>09604012330019244221</t>
  </si>
  <si>
    <t>09604012330019244226</t>
  </si>
  <si>
    <t>09604012330019244310</t>
  </si>
  <si>
    <t>Аукцион в электронной форме</t>
  </si>
  <si>
    <t>72.21.11.000</t>
  </si>
  <si>
    <t>30.02.12.120,
31.10.50.140</t>
  </si>
  <si>
    <t>64.11.12.110</t>
  </si>
  <si>
    <t>64.11.14.190</t>
  </si>
  <si>
    <t>80.42.10.119</t>
  </si>
  <si>
    <t>85.14.18.110</t>
  </si>
  <si>
    <t>Аукцион в электронной форме для субъектов малого предпринимательства</t>
  </si>
  <si>
    <t>Ориентировочная начальная (максимальная) цена контракта тыс. руб</t>
  </si>
  <si>
    <t>ОКТМО</t>
  </si>
  <si>
    <t>Размер обеспечения заявки/размер обеспечения контракта/ размер аванса (тыс.руб)</t>
  </si>
  <si>
    <t>ОКПД</t>
  </si>
  <si>
    <t>52.48.13</t>
  </si>
  <si>
    <t>64.11.12</t>
  </si>
  <si>
    <t>80.30.3</t>
  </si>
  <si>
    <t>85.12</t>
  </si>
  <si>
    <t>Обучение члена комиссий по госзакупкам</t>
  </si>
  <si>
    <t>Обучение по базовой программе  дополнительного профессионального образования в сфере закупок</t>
  </si>
  <si>
    <t>Установка шумоизоляции на автомобиль ВАЗ 21310 (г.н. А664 ОА/18)</t>
  </si>
  <si>
    <t>Шумоизоляция пола в салоне автомобиля и подторпедного пространтсва</t>
  </si>
  <si>
    <t>50.20.31.141</t>
  </si>
  <si>
    <t>50.20.1</t>
  </si>
  <si>
    <t>запрос котировок</t>
  </si>
  <si>
    <t xml:space="preserve">Услуги почтовой связи </t>
  </si>
  <si>
    <t>МMS Office 10(13) -2 шт
MS Windows 7.0- 4шт</t>
  </si>
  <si>
    <t>Security Studio Endpoint Protection (версия : Antivirus, Personal Firewall, HIPS</t>
  </si>
  <si>
    <t>Примечание</t>
  </si>
  <si>
    <t>0,21/2,01/0</t>
  </si>
  <si>
    <t>0,09/0,9/0</t>
  </si>
  <si>
    <t>1,36/13,6/0</t>
  </si>
  <si>
    <t>Услуги почтовой связи ФГУП "Почта России"</t>
  </si>
  <si>
    <t>Услуги почтовой связи ФГУП "Почта России" (франкирование)</t>
  </si>
  <si>
    <t>Ед. поставщик (п. 4 часть 1 ст.93)</t>
  </si>
  <si>
    <t>Ед. поставщик (п. 1 часть 1 ст.93)</t>
  </si>
  <si>
    <t>Руководитель</t>
  </si>
  <si>
    <t>М.А. Лапин</t>
  </si>
  <si>
    <t>% процедур, размещенных у СМП от всех торгов (аукционы,запросы котировок</t>
  </si>
  <si>
    <t>Из них итого закупок у субъектов малого предпринимательства, социально ориентированных некоммерческих организаций</t>
  </si>
  <si>
    <t>Справочно:</t>
  </si>
  <si>
    <t>Аукцион не состоялся, контракт заключен с ед. поставщик (п. 25 часть 1 ст.93)</t>
  </si>
  <si>
    <t>Итого закупок  осуществляемых путем проведения аукциона в электронной форме (план)</t>
  </si>
  <si>
    <t>Итого закупок  осуществляемых путем проведения запроса котировок (план)</t>
  </si>
  <si>
    <t>Всего с использованием процедур торгов (план)</t>
  </si>
  <si>
    <t>Итого закупок у единственного поставщика в соответствии с пунктом 1 части 1 статьи 94  (план)</t>
  </si>
  <si>
    <t>Итого закупок у единственного поставщика в соответствии с пунктом 4 части 1 статьи 94  (план)</t>
  </si>
  <si>
    <t>Итого закупок у единственного поставщика в соответствии с пунктом 5 части 1 статьи 93  (план)</t>
  </si>
  <si>
    <t>Итого закупок  планируемых в этом году  (план)</t>
  </si>
  <si>
    <t>Совокупный годовой объем закупок в соответствии с ч.1_1 статьи 30  (для расчета % закупок у СМП)</t>
  </si>
  <si>
    <t>Договора, заключенные в декабре 2013 года в соответствии с Федеральным законом от 05.07.2005 №94-ФЗ ( план)</t>
  </si>
  <si>
    <t>Запрос котировок для субъектов малого предпринимательства</t>
  </si>
  <si>
    <t>Бумага для офисной техники формата А4, 80 г/м2, класс В+</t>
  </si>
  <si>
    <t>Приобретение бумаги для офисной техники формата А4</t>
  </si>
  <si>
    <t>21.23.13.110</t>
  </si>
  <si>
    <t>51.18.21</t>
  </si>
  <si>
    <t>09604012330019244340</t>
  </si>
  <si>
    <t>09604012330019242221</t>
  </si>
  <si>
    <t>Итого закупок у единственного поставщика (план)</t>
  </si>
  <si>
    <t>Итого закупок по 44-ФЗ(план)</t>
  </si>
  <si>
    <t>Повторное проведение закупки у СМП</t>
  </si>
  <si>
    <t>Исходящий: Письмо  №  4186-02/18  от  26.09.2014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</si>
</sst>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9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 wrapText="1"/>
    </xf>
    <xf numFmtId="17" fontId="5" fillId="2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17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top" wrapText="1"/>
    </xf>
    <xf numFmtId="0" fontId="9" fillId="2" borderId="9" xfId="1" applyNumberFormat="1" applyFont="1" applyFill="1" applyBorder="1" applyAlignment="1">
      <alignment horizontal="left" vertical="top" wrapText="1"/>
    </xf>
    <xf numFmtId="0" fontId="9" fillId="2" borderId="9" xfId="1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9" xfId="1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4" fontId="0" fillId="0" borderId="9" xfId="0" applyNumberForma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164" fontId="0" fillId="2" borderId="9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E34" workbookViewId="0">
      <selection activeCell="H52" sqref="H52"/>
    </sheetView>
  </sheetViews>
  <sheetFormatPr defaultColWidth="12.28515625" defaultRowHeight="15" outlineLevelCol="1"/>
  <cols>
    <col min="1" max="1" width="18.7109375" customWidth="1" outlineLevel="1"/>
    <col min="2" max="2" width="10.42578125" customWidth="1" outlineLevel="1"/>
    <col min="3" max="3" width="11.42578125" customWidth="1" outlineLevel="1"/>
    <col min="4" max="4" width="7.85546875" customWidth="1"/>
    <col min="5" max="5" width="25.28515625" customWidth="1"/>
    <col min="6" max="6" width="28.42578125" customWidth="1"/>
    <col min="7" max="7" width="10" customWidth="1"/>
    <col min="8" max="8" width="9.42578125" customWidth="1"/>
    <col min="9" max="9" width="12.28515625" customWidth="1"/>
    <col min="10" max="10" width="9.140625" customWidth="1"/>
    <col min="12" max="12" width="10.140625" customWidth="1"/>
    <col min="14" max="14" width="10.42578125" customWidth="1"/>
    <col min="15" max="15" width="10.7109375" customWidth="1"/>
  </cols>
  <sheetData>
    <row r="1" spans="1:17" ht="16.5">
      <c r="D1" s="4" t="s">
        <v>0</v>
      </c>
    </row>
    <row r="2" spans="1:17" ht="16.5">
      <c r="D2" s="4" t="s">
        <v>1</v>
      </c>
    </row>
    <row r="3" spans="1:17" ht="16.5">
      <c r="E3" s="16" t="s">
        <v>2</v>
      </c>
      <c r="F3" s="15">
        <v>2014</v>
      </c>
      <c r="G3" s="1" t="s">
        <v>3</v>
      </c>
    </row>
    <row r="4" spans="1:17">
      <c r="A4" s="2"/>
    </row>
    <row r="5" spans="1:17" ht="30">
      <c r="A5" s="14" t="s">
        <v>4</v>
      </c>
      <c r="B5" s="57" t="s">
        <v>5</v>
      </c>
      <c r="C5" s="57"/>
      <c r="D5" s="57"/>
      <c r="E5" s="57"/>
      <c r="F5" s="57"/>
      <c r="G5" s="57"/>
      <c r="H5" s="57"/>
      <c r="I5" s="57"/>
      <c r="J5" s="57"/>
      <c r="K5" s="57"/>
    </row>
    <row r="6" spans="1:17" ht="38.25">
      <c r="A6" s="34" t="s">
        <v>6</v>
      </c>
      <c r="B6" s="57" t="s">
        <v>7</v>
      </c>
      <c r="C6" s="57"/>
      <c r="D6" s="57"/>
      <c r="E6" s="57"/>
      <c r="F6" s="57"/>
      <c r="G6" s="57"/>
      <c r="H6" s="57"/>
      <c r="I6" s="57"/>
      <c r="J6" s="57"/>
      <c r="K6" s="57"/>
    </row>
    <row r="7" spans="1:17">
      <c r="A7" s="14" t="s">
        <v>8</v>
      </c>
      <c r="B7" s="58">
        <v>1831098124</v>
      </c>
      <c r="C7" s="58"/>
      <c r="D7" s="58"/>
      <c r="E7" s="58"/>
      <c r="F7" s="58"/>
      <c r="G7" s="58"/>
      <c r="H7" s="58"/>
      <c r="I7" s="58"/>
      <c r="J7" s="58"/>
      <c r="K7" s="58"/>
    </row>
    <row r="8" spans="1:17">
      <c r="A8" s="14" t="s">
        <v>9</v>
      </c>
      <c r="B8" s="58">
        <v>183101001</v>
      </c>
      <c r="C8" s="58"/>
      <c r="D8" s="58"/>
      <c r="E8" s="58"/>
      <c r="F8" s="58"/>
      <c r="G8" s="58"/>
      <c r="H8" s="58"/>
      <c r="I8" s="58"/>
      <c r="J8" s="58"/>
      <c r="K8" s="58"/>
    </row>
    <row r="9" spans="1:17">
      <c r="A9" s="17" t="s">
        <v>47</v>
      </c>
      <c r="B9" s="59">
        <v>94701000</v>
      </c>
      <c r="C9" s="59"/>
      <c r="D9" s="59"/>
      <c r="E9" s="59"/>
      <c r="F9" s="59"/>
      <c r="G9" s="59"/>
      <c r="H9" s="59"/>
      <c r="I9" s="59"/>
      <c r="J9" s="59"/>
      <c r="K9" s="59"/>
    </row>
    <row r="10" spans="1:17" ht="15.75" thickBot="1">
      <c r="A10" s="2"/>
    </row>
    <row r="11" spans="1:17" ht="15.75" thickBot="1">
      <c r="A11" s="62" t="s">
        <v>10</v>
      </c>
      <c r="B11" s="62" t="s">
        <v>11</v>
      </c>
      <c r="C11" s="62" t="s">
        <v>49</v>
      </c>
      <c r="D11" s="65" t="s">
        <v>12</v>
      </c>
      <c r="E11" s="66"/>
      <c r="F11" s="66"/>
      <c r="G11" s="66"/>
      <c r="H11" s="66"/>
      <c r="I11" s="66"/>
      <c r="J11" s="66"/>
      <c r="K11" s="66"/>
      <c r="L11" s="67"/>
      <c r="M11" s="54" t="s">
        <v>13</v>
      </c>
      <c r="N11" s="54" t="s">
        <v>14</v>
      </c>
      <c r="O11" s="54" t="s">
        <v>64</v>
      </c>
    </row>
    <row r="12" spans="1:17" s="5" customFormat="1" ht="15.75" thickBot="1">
      <c r="A12" s="63"/>
      <c r="B12" s="63"/>
      <c r="C12" s="63"/>
      <c r="D12" s="54" t="s">
        <v>15</v>
      </c>
      <c r="E12" s="54" t="s">
        <v>16</v>
      </c>
      <c r="F12" s="54" t="s">
        <v>17</v>
      </c>
      <c r="G12" s="54" t="s">
        <v>18</v>
      </c>
      <c r="H12" s="54" t="s">
        <v>19</v>
      </c>
      <c r="I12" s="54" t="s">
        <v>46</v>
      </c>
      <c r="J12" s="54" t="s">
        <v>48</v>
      </c>
      <c r="K12" s="60" t="s">
        <v>20</v>
      </c>
      <c r="L12" s="61"/>
      <c r="M12" s="55"/>
      <c r="N12" s="55"/>
      <c r="O12" s="55"/>
    </row>
    <row r="13" spans="1:17" s="5" customFormat="1" ht="36">
      <c r="A13" s="63"/>
      <c r="B13" s="63"/>
      <c r="C13" s="63"/>
      <c r="D13" s="55"/>
      <c r="E13" s="55"/>
      <c r="F13" s="55"/>
      <c r="G13" s="55"/>
      <c r="H13" s="55"/>
      <c r="I13" s="55"/>
      <c r="J13" s="55"/>
      <c r="K13" s="9" t="s">
        <v>21</v>
      </c>
      <c r="L13" s="54" t="s">
        <v>23</v>
      </c>
      <c r="M13" s="55"/>
      <c r="N13" s="55"/>
      <c r="O13" s="55"/>
    </row>
    <row r="14" spans="1:17" s="5" customFormat="1" ht="22.5" customHeight="1" thickBot="1">
      <c r="A14" s="64"/>
      <c r="B14" s="64"/>
      <c r="C14" s="64"/>
      <c r="D14" s="56"/>
      <c r="E14" s="56"/>
      <c r="F14" s="56"/>
      <c r="G14" s="56"/>
      <c r="H14" s="56"/>
      <c r="I14" s="56"/>
      <c r="J14" s="56"/>
      <c r="K14" s="10" t="s">
        <v>22</v>
      </c>
      <c r="L14" s="56"/>
      <c r="M14" s="56"/>
      <c r="N14" s="56"/>
      <c r="O14" s="56"/>
    </row>
    <row r="15" spans="1:17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23">
        <v>14</v>
      </c>
      <c r="O15" s="26">
        <v>15</v>
      </c>
      <c r="P15" s="5"/>
      <c r="Q15" s="5"/>
    </row>
    <row r="16" spans="1:17" s="5" customFormat="1" ht="33.75" customHeight="1">
      <c r="A16" s="13" t="s">
        <v>33</v>
      </c>
      <c r="B16" s="8" t="s">
        <v>50</v>
      </c>
      <c r="C16" s="8" t="s">
        <v>39</v>
      </c>
      <c r="D16" s="8">
        <v>1</v>
      </c>
      <c r="E16" s="8" t="s">
        <v>24</v>
      </c>
      <c r="F16" s="8" t="s">
        <v>62</v>
      </c>
      <c r="G16" s="8" t="s">
        <v>27</v>
      </c>
      <c r="H16" s="8">
        <v>6</v>
      </c>
      <c r="I16" s="8">
        <v>41.963999999999999</v>
      </c>
      <c r="J16" s="21" t="s">
        <v>65</v>
      </c>
      <c r="K16" s="22">
        <v>41730</v>
      </c>
      <c r="L16" s="22">
        <v>41974</v>
      </c>
      <c r="M16" s="21" t="s">
        <v>38</v>
      </c>
      <c r="N16" s="24"/>
      <c r="O16" s="30"/>
    </row>
    <row r="17" spans="1:15" s="5" customFormat="1" ht="33.75" customHeight="1">
      <c r="A17" s="13" t="s">
        <v>33</v>
      </c>
      <c r="B17" s="8" t="s">
        <v>50</v>
      </c>
      <c r="C17" s="8" t="s">
        <v>39</v>
      </c>
      <c r="D17" s="8">
        <v>2</v>
      </c>
      <c r="E17" s="8" t="s">
        <v>24</v>
      </c>
      <c r="F17" s="8" t="s">
        <v>63</v>
      </c>
      <c r="G17" s="8" t="s">
        <v>27</v>
      </c>
      <c r="H17" s="8">
        <v>6</v>
      </c>
      <c r="I17" s="8">
        <v>18</v>
      </c>
      <c r="J17" s="21" t="s">
        <v>66</v>
      </c>
      <c r="K17" s="22">
        <v>41730</v>
      </c>
      <c r="L17" s="22">
        <v>41974</v>
      </c>
      <c r="M17" s="21" t="s">
        <v>38</v>
      </c>
      <c r="N17" s="24"/>
      <c r="O17" s="30"/>
    </row>
    <row r="18" spans="1:15" s="5" customFormat="1" ht="78.75" customHeight="1">
      <c r="A18" s="13" t="s">
        <v>34</v>
      </c>
      <c r="B18" s="8" t="s">
        <v>50</v>
      </c>
      <c r="C18" s="8" t="s">
        <v>40</v>
      </c>
      <c r="D18" s="8">
        <v>3</v>
      </c>
      <c r="E18" s="11" t="s">
        <v>26</v>
      </c>
      <c r="F18" s="8" t="s">
        <v>32</v>
      </c>
      <c r="G18" s="8" t="s">
        <v>27</v>
      </c>
      <c r="H18" s="8">
        <v>20</v>
      </c>
      <c r="I18" s="8">
        <v>271.81099999999998</v>
      </c>
      <c r="J18" s="8" t="s">
        <v>67</v>
      </c>
      <c r="K18" s="12">
        <v>41730</v>
      </c>
      <c r="L18" s="12">
        <v>41974</v>
      </c>
      <c r="M18" s="18" t="s">
        <v>45</v>
      </c>
      <c r="N18" s="24"/>
      <c r="O18" s="18" t="s">
        <v>77</v>
      </c>
    </row>
    <row r="19" spans="1:15" s="5" customFormat="1" ht="22.5" customHeight="1">
      <c r="A19" s="13" t="s">
        <v>35</v>
      </c>
      <c r="B19" s="8" t="s">
        <v>51</v>
      </c>
      <c r="C19" s="8" t="s">
        <v>41</v>
      </c>
      <c r="D19" s="8">
        <v>4</v>
      </c>
      <c r="E19" s="21" t="s">
        <v>61</v>
      </c>
      <c r="F19" s="8" t="s">
        <v>25</v>
      </c>
      <c r="G19" s="8" t="s">
        <v>28</v>
      </c>
      <c r="H19" s="8">
        <v>1</v>
      </c>
      <c r="I19" s="8">
        <v>7.5913199999999996</v>
      </c>
      <c r="J19" s="18"/>
      <c r="K19" s="19">
        <v>41699</v>
      </c>
      <c r="L19" s="19">
        <v>41974</v>
      </c>
      <c r="M19" s="18" t="s">
        <v>60</v>
      </c>
      <c r="N19" s="24"/>
      <c r="O19" s="30"/>
    </row>
    <row r="20" spans="1:15" s="5" customFormat="1" ht="22.5" customHeight="1">
      <c r="A20" s="20" t="s">
        <v>35</v>
      </c>
      <c r="B20" s="21" t="s">
        <v>51</v>
      </c>
      <c r="C20" s="21" t="s">
        <v>41</v>
      </c>
      <c r="D20" s="21">
        <v>5</v>
      </c>
      <c r="E20" s="21" t="s">
        <v>61</v>
      </c>
      <c r="F20" s="21" t="s">
        <v>25</v>
      </c>
      <c r="G20" s="21" t="s">
        <v>28</v>
      </c>
      <c r="H20" s="21">
        <v>1</v>
      </c>
      <c r="I20" s="21">
        <v>7.5913199999999996</v>
      </c>
      <c r="J20" s="21"/>
      <c r="K20" s="22">
        <v>41730</v>
      </c>
      <c r="L20" s="22">
        <v>41974</v>
      </c>
      <c r="M20" s="21" t="s">
        <v>60</v>
      </c>
      <c r="N20" s="25"/>
      <c r="O20" s="30"/>
    </row>
    <row r="21" spans="1:15" s="5" customFormat="1" ht="45" customHeight="1">
      <c r="A21" s="20" t="s">
        <v>36</v>
      </c>
      <c r="B21" s="21" t="s">
        <v>53</v>
      </c>
      <c r="C21" s="21" t="s">
        <v>44</v>
      </c>
      <c r="D21" s="21">
        <v>6</v>
      </c>
      <c r="E21" s="18" t="s">
        <v>29</v>
      </c>
      <c r="F21" s="21" t="s">
        <v>30</v>
      </c>
      <c r="G21" s="21" t="s">
        <v>31</v>
      </c>
      <c r="H21" s="21">
        <v>26</v>
      </c>
      <c r="I21" s="21">
        <v>84.317999999999998</v>
      </c>
      <c r="J21" s="21"/>
      <c r="K21" s="22">
        <v>41730</v>
      </c>
      <c r="L21" s="22">
        <v>41974</v>
      </c>
      <c r="M21" s="21" t="s">
        <v>60</v>
      </c>
      <c r="N21" s="25"/>
      <c r="O21" s="30"/>
    </row>
    <row r="22" spans="1:15" s="5" customFormat="1" ht="33.75" customHeight="1">
      <c r="A22" s="20" t="s">
        <v>36</v>
      </c>
      <c r="B22" s="21" t="s">
        <v>52</v>
      </c>
      <c r="C22" s="21" t="s">
        <v>43</v>
      </c>
      <c r="D22" s="21">
        <v>7</v>
      </c>
      <c r="E22" s="18" t="s">
        <v>54</v>
      </c>
      <c r="F22" s="21" t="s">
        <v>55</v>
      </c>
      <c r="G22" s="21" t="s">
        <v>31</v>
      </c>
      <c r="H22" s="21">
        <v>1</v>
      </c>
      <c r="I22" s="21">
        <v>14.863</v>
      </c>
      <c r="J22" s="21"/>
      <c r="K22" s="22">
        <v>41760</v>
      </c>
      <c r="L22" s="22">
        <v>41974</v>
      </c>
      <c r="M22" s="21" t="s">
        <v>60</v>
      </c>
      <c r="N22" s="25"/>
      <c r="O22" s="30"/>
    </row>
    <row r="23" spans="1:15" s="5" customFormat="1" ht="33.75" customHeight="1">
      <c r="A23" s="20" t="s">
        <v>36</v>
      </c>
      <c r="B23" s="21" t="s">
        <v>59</v>
      </c>
      <c r="C23" s="21" t="s">
        <v>58</v>
      </c>
      <c r="D23" s="21">
        <v>8</v>
      </c>
      <c r="E23" s="18" t="s">
        <v>56</v>
      </c>
      <c r="F23" s="21" t="s">
        <v>57</v>
      </c>
      <c r="G23" s="21"/>
      <c r="H23" s="21"/>
      <c r="I23" s="21">
        <v>13.21</v>
      </c>
      <c r="J23" s="21"/>
      <c r="K23" s="22">
        <v>41730</v>
      </c>
      <c r="L23" s="22">
        <v>41974</v>
      </c>
      <c r="M23" s="21" t="s">
        <v>60</v>
      </c>
      <c r="N23" s="25"/>
      <c r="O23" s="30"/>
    </row>
    <row r="24" spans="1:15" s="5" customFormat="1" ht="33.75" customHeight="1">
      <c r="A24" s="20" t="s">
        <v>35</v>
      </c>
      <c r="B24" s="21" t="s">
        <v>51</v>
      </c>
      <c r="C24" s="21" t="s">
        <v>42</v>
      </c>
      <c r="D24" s="8">
        <v>9</v>
      </c>
      <c r="E24" s="18" t="s">
        <v>69</v>
      </c>
      <c r="F24" s="8" t="s">
        <v>68</v>
      </c>
      <c r="G24" s="8"/>
      <c r="H24" s="8"/>
      <c r="I24" s="8">
        <v>50</v>
      </c>
      <c r="J24" s="18"/>
      <c r="K24" s="22">
        <v>41791</v>
      </c>
      <c r="L24" s="22">
        <v>41974</v>
      </c>
      <c r="M24" s="18" t="s">
        <v>71</v>
      </c>
      <c r="N24" s="8"/>
      <c r="O24" s="18"/>
    </row>
    <row r="25" spans="1:15" s="5" customFormat="1" ht="67.5">
      <c r="A25" s="47" t="s">
        <v>92</v>
      </c>
      <c r="B25" s="46" t="s">
        <v>91</v>
      </c>
      <c r="C25" s="21" t="s">
        <v>90</v>
      </c>
      <c r="D25" s="8">
        <v>10</v>
      </c>
      <c r="E25" s="18" t="s">
        <v>89</v>
      </c>
      <c r="F25" s="8" t="s">
        <v>88</v>
      </c>
      <c r="G25" s="21" t="s">
        <v>27</v>
      </c>
      <c r="H25" s="21">
        <v>215</v>
      </c>
      <c r="I25" s="38">
        <v>35.241999999999997</v>
      </c>
      <c r="J25" s="21"/>
      <c r="K25" s="22">
        <v>41913</v>
      </c>
      <c r="L25" s="22">
        <v>41944</v>
      </c>
      <c r="M25" s="18" t="s">
        <v>87</v>
      </c>
      <c r="N25" s="8" t="s">
        <v>96</v>
      </c>
      <c r="O25" s="18"/>
    </row>
    <row r="26" spans="1:15" s="5" customFormat="1" ht="45" customHeight="1">
      <c r="A26" s="20" t="s">
        <v>33</v>
      </c>
      <c r="B26" s="21"/>
      <c r="C26" s="21"/>
      <c r="D26" s="8"/>
      <c r="E26" s="18"/>
      <c r="F26" s="8"/>
      <c r="G26" s="21"/>
      <c r="H26" s="21"/>
      <c r="I26" s="21">
        <v>17.492000000000001</v>
      </c>
      <c r="J26" s="21"/>
      <c r="K26" s="22"/>
      <c r="L26" s="22"/>
      <c r="M26" s="18" t="s">
        <v>70</v>
      </c>
      <c r="N26" s="8"/>
      <c r="O26" s="18"/>
    </row>
    <row r="27" spans="1:15" s="5" customFormat="1" ht="33.75" customHeight="1">
      <c r="A27" s="20" t="s">
        <v>37</v>
      </c>
      <c r="B27" s="21"/>
      <c r="C27" s="21"/>
      <c r="D27" s="21"/>
      <c r="E27" s="18"/>
      <c r="F27" s="21"/>
      <c r="G27" s="21"/>
      <c r="H27" s="21"/>
      <c r="I27" s="21">
        <v>69.819999999999993</v>
      </c>
      <c r="J27" s="21"/>
      <c r="K27" s="22"/>
      <c r="L27" s="22"/>
      <c r="M27" s="18" t="s">
        <v>70</v>
      </c>
      <c r="N27" s="25"/>
      <c r="O27" s="30"/>
    </row>
    <row r="28" spans="1:15" s="5" customFormat="1" ht="33.75" customHeight="1">
      <c r="A28" s="20" t="s">
        <v>36</v>
      </c>
      <c r="B28" s="21"/>
      <c r="C28" s="21"/>
      <c r="D28" s="21"/>
      <c r="E28" s="18"/>
      <c r="F28" s="21"/>
      <c r="G28" s="21"/>
      <c r="H28" s="21"/>
      <c r="I28" s="21">
        <v>70.7</v>
      </c>
      <c r="J28" s="21"/>
      <c r="K28" s="22"/>
      <c r="L28" s="22"/>
      <c r="M28" s="18" t="s">
        <v>70</v>
      </c>
      <c r="N28" s="27"/>
      <c r="O28" s="18"/>
    </row>
    <row r="29" spans="1:15" s="5" customFormat="1" ht="33.75" customHeight="1">
      <c r="A29" s="13" t="s">
        <v>35</v>
      </c>
      <c r="B29" s="8"/>
      <c r="C29" s="8"/>
      <c r="D29" s="8"/>
      <c r="E29" s="21"/>
      <c r="F29" s="8"/>
      <c r="G29" s="8"/>
      <c r="H29" s="8"/>
      <c r="I29" s="8">
        <v>72.091319999999996</v>
      </c>
      <c r="J29" s="18"/>
      <c r="K29" s="19"/>
      <c r="L29" s="19"/>
      <c r="M29" s="18" t="s">
        <v>70</v>
      </c>
      <c r="N29" s="24"/>
      <c r="O29" s="18"/>
    </row>
    <row r="30" spans="1:15" s="5" customFormat="1" ht="45" customHeight="1">
      <c r="A30" s="47" t="s">
        <v>93</v>
      </c>
      <c r="B30" s="21"/>
      <c r="C30" s="21"/>
      <c r="D30" s="8"/>
      <c r="E30" s="40"/>
      <c r="F30" s="41"/>
      <c r="G30" s="41"/>
      <c r="H30" s="41"/>
      <c r="I30" s="35">
        <v>11.756</v>
      </c>
      <c r="J30" s="21"/>
      <c r="K30" s="22"/>
      <c r="L30" s="22"/>
      <c r="M30" s="18" t="s">
        <v>70</v>
      </c>
      <c r="N30" s="40"/>
      <c r="O30" s="40"/>
    </row>
    <row r="31" spans="1:15" s="5" customFormat="1" ht="33.75" customHeight="1">
      <c r="A31" s="47" t="s">
        <v>92</v>
      </c>
      <c r="B31" s="21"/>
      <c r="C31" s="21"/>
      <c r="D31" s="8"/>
      <c r="E31" s="36"/>
      <c r="F31" s="39"/>
      <c r="G31" s="39"/>
      <c r="H31" s="39"/>
      <c r="I31" s="37">
        <v>32</v>
      </c>
      <c r="J31" s="21"/>
      <c r="K31" s="22"/>
      <c r="L31" s="22"/>
      <c r="M31" s="18" t="s">
        <v>70</v>
      </c>
      <c r="N31" s="36"/>
      <c r="O31" s="21"/>
    </row>
    <row r="32" spans="1:15" s="5" customFormat="1" ht="15" customHeight="1">
      <c r="A32" s="51" t="s">
        <v>86</v>
      </c>
      <c r="B32" s="51"/>
      <c r="C32" s="51"/>
      <c r="D32" s="51"/>
      <c r="E32" s="51"/>
      <c r="F32" s="51"/>
      <c r="G32" s="51"/>
      <c r="H32" s="51"/>
      <c r="I32" s="45">
        <f>I41-I40</f>
        <v>6138.8803600000001</v>
      </c>
      <c r="J32" s="21"/>
      <c r="K32" s="22"/>
      <c r="L32" s="22"/>
      <c r="M32" s="18"/>
      <c r="N32" s="8"/>
      <c r="O32" s="18"/>
    </row>
    <row r="33" spans="1:17" s="5" customFormat="1">
      <c r="A33" s="51" t="s">
        <v>78</v>
      </c>
      <c r="B33" s="51"/>
      <c r="C33" s="51"/>
      <c r="D33" s="51"/>
      <c r="E33" s="51"/>
      <c r="F33" s="51"/>
      <c r="G33" s="51"/>
      <c r="H33" s="51"/>
      <c r="I33" s="48">
        <f>SUM(I16:I18)</f>
        <v>331.77499999999998</v>
      </c>
      <c r="J33" s="39"/>
      <c r="K33" s="22"/>
      <c r="L33" s="22"/>
      <c r="M33" s="21"/>
      <c r="N33" s="41"/>
      <c r="O33" s="39"/>
    </row>
    <row r="34" spans="1:17" s="5" customFormat="1">
      <c r="A34" s="51" t="s">
        <v>79</v>
      </c>
      <c r="B34" s="51"/>
      <c r="C34" s="51"/>
      <c r="D34" s="51"/>
      <c r="E34" s="51"/>
      <c r="F34" s="51"/>
      <c r="G34" s="51"/>
      <c r="H34" s="51"/>
      <c r="I34" s="48">
        <f>SUM(I19:I20,I21,I22,I23,I25)</f>
        <v>162.81564</v>
      </c>
      <c r="J34" s="39"/>
      <c r="K34" s="22"/>
      <c r="L34" s="22"/>
      <c r="M34" s="21"/>
      <c r="N34" s="41"/>
      <c r="O34" s="39"/>
    </row>
    <row r="35" spans="1:17" s="5" customFormat="1">
      <c r="A35" s="51" t="s">
        <v>80</v>
      </c>
      <c r="B35" s="51"/>
      <c r="C35" s="51"/>
      <c r="D35" s="51"/>
      <c r="E35" s="51"/>
      <c r="F35" s="51"/>
      <c r="G35" s="51"/>
      <c r="H35" s="51"/>
      <c r="I35" s="45">
        <f>SUM(I33:I34)</f>
        <v>494.59064000000001</v>
      </c>
      <c r="J35" s="39"/>
      <c r="K35" s="22"/>
      <c r="L35" s="22"/>
      <c r="M35" s="21"/>
      <c r="N35" s="41"/>
      <c r="O35" s="39"/>
    </row>
    <row r="36" spans="1:17" s="5" customFormat="1">
      <c r="A36" s="51" t="s">
        <v>81</v>
      </c>
      <c r="B36" s="51"/>
      <c r="C36" s="51"/>
      <c r="D36" s="51"/>
      <c r="E36" s="51"/>
      <c r="F36" s="51"/>
      <c r="G36" s="51"/>
      <c r="H36" s="51"/>
      <c r="I36" s="45">
        <f>SUMIF(M16:M31,M24,I16:I31)</f>
        <v>50</v>
      </c>
      <c r="J36" s="39"/>
      <c r="K36" s="22"/>
      <c r="L36" s="22"/>
      <c r="M36" s="21"/>
      <c r="N36" s="41"/>
      <c r="O36" s="39"/>
    </row>
    <row r="37" spans="1:17" s="5" customFormat="1">
      <c r="A37" s="51" t="s">
        <v>82</v>
      </c>
      <c r="B37" s="51"/>
      <c r="C37" s="51"/>
      <c r="D37" s="51"/>
      <c r="E37" s="51"/>
      <c r="F37" s="51"/>
      <c r="G37" s="51"/>
      <c r="H37" s="51"/>
      <c r="I37" s="45">
        <v>273.85899999999998</v>
      </c>
      <c r="J37" s="39"/>
      <c r="K37" s="22"/>
      <c r="L37" s="22"/>
      <c r="M37" s="21"/>
      <c r="N37" s="41"/>
      <c r="O37" s="39"/>
    </row>
    <row r="38" spans="1:17" s="5" customFormat="1">
      <c r="A38" s="51" t="s">
        <v>83</v>
      </c>
      <c r="B38" s="51"/>
      <c r="C38" s="51"/>
      <c r="D38" s="51"/>
      <c r="E38" s="51"/>
      <c r="F38" s="51"/>
      <c r="G38" s="51"/>
      <c r="H38" s="51"/>
      <c r="I38" s="45">
        <v>0</v>
      </c>
      <c r="J38" s="39"/>
      <c r="K38" s="39"/>
      <c r="L38" s="22"/>
      <c r="M38" s="21"/>
      <c r="N38" s="41"/>
      <c r="O38" s="39"/>
    </row>
    <row r="39" spans="1:17" s="5" customFormat="1">
      <c r="A39" s="51" t="s">
        <v>94</v>
      </c>
      <c r="B39" s="51"/>
      <c r="C39" s="51"/>
      <c r="D39" s="51"/>
      <c r="E39" s="51"/>
      <c r="F39" s="51"/>
      <c r="G39" s="51"/>
      <c r="H39" s="51"/>
      <c r="I39" s="45">
        <f>SUM(I36:I38)</f>
        <v>323.85899999999998</v>
      </c>
      <c r="J39" s="39"/>
      <c r="K39" s="39"/>
      <c r="L39" s="22"/>
      <c r="M39" s="21"/>
      <c r="N39" s="41"/>
      <c r="O39" s="39"/>
    </row>
    <row r="40" spans="1:17" s="5" customFormat="1">
      <c r="A40" s="51" t="s">
        <v>95</v>
      </c>
      <c r="B40" s="51"/>
      <c r="C40" s="51"/>
      <c r="D40" s="51"/>
      <c r="E40" s="51"/>
      <c r="F40" s="51"/>
      <c r="G40" s="51"/>
      <c r="H40" s="51"/>
      <c r="I40" s="45">
        <f>I35+I39</f>
        <v>818.44964000000004</v>
      </c>
      <c r="J40" s="39"/>
      <c r="K40" s="39"/>
      <c r="L40" s="22"/>
      <c r="M40" s="21"/>
      <c r="N40" s="41"/>
      <c r="O40" s="39"/>
    </row>
    <row r="41" spans="1:17" s="5" customFormat="1">
      <c r="A41" s="51" t="s">
        <v>84</v>
      </c>
      <c r="B41" s="51"/>
      <c r="C41" s="51"/>
      <c r="D41" s="51"/>
      <c r="E41" s="51"/>
      <c r="F41" s="51"/>
      <c r="G41" s="51"/>
      <c r="H41" s="51"/>
      <c r="I41" s="45">
        <v>6957.33</v>
      </c>
      <c r="J41" s="39"/>
      <c r="K41" s="22"/>
      <c r="L41" s="22"/>
      <c r="M41" s="21"/>
      <c r="N41" s="41"/>
      <c r="O41" s="39"/>
    </row>
    <row r="42" spans="1:17" s="5" customFormat="1">
      <c r="A42" s="51"/>
      <c r="B42" s="51"/>
      <c r="C42" s="51"/>
      <c r="D42" s="51"/>
      <c r="E42" s="51"/>
      <c r="F42" s="51"/>
      <c r="G42" s="51"/>
      <c r="H42" s="51"/>
      <c r="I42" s="45"/>
      <c r="J42" s="21"/>
      <c r="K42" s="22"/>
      <c r="L42" s="22"/>
      <c r="M42" s="21"/>
      <c r="N42" s="41"/>
      <c r="O42" s="39"/>
    </row>
    <row r="43" spans="1:17" s="5" customFormat="1">
      <c r="A43" s="42" t="s">
        <v>76</v>
      </c>
      <c r="B43" s="43"/>
      <c r="C43" s="44"/>
      <c r="D43" s="44"/>
      <c r="E43" s="53" t="s">
        <v>85</v>
      </c>
      <c r="F43" s="53"/>
      <c r="G43" s="53"/>
      <c r="H43" s="53"/>
      <c r="I43" s="45">
        <f>SUM(I16,I17,I19,I20,I21,I22,I23,I25)</f>
        <v>222.77963999999997</v>
      </c>
      <c r="J43" s="21"/>
      <c r="K43" s="22"/>
      <c r="L43" s="22"/>
      <c r="M43" s="21"/>
      <c r="N43" s="41"/>
      <c r="O43" s="39"/>
    </row>
    <row r="44" spans="1:17" s="5" customFormat="1">
      <c r="A44" s="39"/>
      <c r="B44" s="43"/>
      <c r="C44" s="44"/>
      <c r="D44" s="44"/>
      <c r="E44" s="53" t="s">
        <v>75</v>
      </c>
      <c r="F44" s="53"/>
      <c r="G44" s="53"/>
      <c r="H44" s="53"/>
      <c r="I44" s="45">
        <v>35.241999999999997</v>
      </c>
      <c r="J44" s="39"/>
      <c r="K44" s="22"/>
      <c r="L44" s="22"/>
      <c r="M44" s="21"/>
      <c r="N44" s="41"/>
      <c r="O44" s="39"/>
    </row>
    <row r="45" spans="1:17" s="5" customFormat="1">
      <c r="A45" s="39"/>
      <c r="B45" s="43"/>
      <c r="C45" s="44"/>
      <c r="D45" s="44"/>
      <c r="E45" s="53" t="s">
        <v>74</v>
      </c>
      <c r="F45" s="53"/>
      <c r="G45" s="53"/>
      <c r="H45" s="53"/>
      <c r="I45" s="45">
        <f>I44*100/I43</f>
        <v>15.819219386475353</v>
      </c>
      <c r="J45" s="39"/>
      <c r="K45" s="22"/>
      <c r="L45" s="22"/>
      <c r="M45" s="21"/>
      <c r="N45" s="41"/>
      <c r="O45" s="39"/>
    </row>
    <row r="46" spans="1:17" s="5" customFormat="1">
      <c r="A46" s="52"/>
      <c r="B46" s="52"/>
      <c r="C46" s="52"/>
      <c r="D46" s="52"/>
      <c r="E46" s="52"/>
      <c r="F46" s="52"/>
      <c r="G46" s="52"/>
      <c r="H46" s="52"/>
      <c r="I46" s="21"/>
      <c r="J46" s="21"/>
      <c r="K46" s="22"/>
      <c r="L46" s="22"/>
      <c r="M46" s="21"/>
      <c r="N46" s="41"/>
      <c r="O46" s="39"/>
    </row>
    <row r="47" spans="1:17" s="5" customForma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31"/>
      <c r="L47" s="31"/>
      <c r="M47" s="29"/>
      <c r="N47" s="32"/>
    </row>
    <row r="48" spans="1:17" ht="31.5" customHeight="1">
      <c r="A48" s="50" t="s">
        <v>72</v>
      </c>
      <c r="B48" s="50"/>
      <c r="C48" s="50"/>
      <c r="D48" s="33"/>
      <c r="E48" s="33"/>
      <c r="F48" s="33"/>
      <c r="G48" s="33"/>
      <c r="H48" s="33"/>
      <c r="I48" s="50" t="s">
        <v>73</v>
      </c>
      <c r="J48" s="50"/>
      <c r="K48" s="50"/>
      <c r="L48" s="49" t="s">
        <v>97</v>
      </c>
      <c r="M48" s="49"/>
      <c r="N48" s="49"/>
      <c r="O48" s="49"/>
      <c r="P48" s="5"/>
      <c r="Q48" s="5"/>
    </row>
    <row r="49" spans="15:15">
      <c r="O49" s="5"/>
    </row>
    <row r="50" spans="15:15">
      <c r="O50" s="5"/>
    </row>
    <row r="51" spans="15:15">
      <c r="O51" s="5"/>
    </row>
    <row r="52" spans="15:15">
      <c r="O52" s="5"/>
    </row>
    <row r="53" spans="15:15">
      <c r="O53" s="5"/>
    </row>
    <row r="54" spans="15:15">
      <c r="O54" s="5"/>
    </row>
    <row r="55" spans="15:15">
      <c r="O55" s="5"/>
    </row>
    <row r="56" spans="15:15">
      <c r="O56" s="5"/>
    </row>
    <row r="57" spans="15:15">
      <c r="O57" s="5"/>
    </row>
  </sheetData>
  <autoFilter ref="A15:Q41">
    <filterColumn colId="0"/>
    <filterColumn colId="12"/>
  </autoFilter>
  <mergeCells count="39">
    <mergeCell ref="A40:H40"/>
    <mergeCell ref="A11:A14"/>
    <mergeCell ref="B11:B14"/>
    <mergeCell ref="C11:C14"/>
    <mergeCell ref="D11:L11"/>
    <mergeCell ref="D12:D14"/>
    <mergeCell ref="E12:E14"/>
    <mergeCell ref="A39:H39"/>
    <mergeCell ref="O11:O14"/>
    <mergeCell ref="B5:K5"/>
    <mergeCell ref="B6:K6"/>
    <mergeCell ref="B7:K7"/>
    <mergeCell ref="B8:K8"/>
    <mergeCell ref="B9:K9"/>
    <mergeCell ref="N11:N14"/>
    <mergeCell ref="M11:M14"/>
    <mergeCell ref="K12:L12"/>
    <mergeCell ref="L13:L14"/>
    <mergeCell ref="F12:F14"/>
    <mergeCell ref="G12:G14"/>
    <mergeCell ref="H12:H14"/>
    <mergeCell ref="I12:I14"/>
    <mergeCell ref="J12:J14"/>
    <mergeCell ref="L48:O48"/>
    <mergeCell ref="I48:K48"/>
    <mergeCell ref="A32:H32"/>
    <mergeCell ref="A42:H42"/>
    <mergeCell ref="A35:H35"/>
    <mergeCell ref="A37:H37"/>
    <mergeCell ref="A41:H41"/>
    <mergeCell ref="A36:H36"/>
    <mergeCell ref="A33:H33"/>
    <mergeCell ref="A46:H46"/>
    <mergeCell ref="A34:H34"/>
    <mergeCell ref="E44:H44"/>
    <mergeCell ref="E45:H45"/>
    <mergeCell ref="A38:H38"/>
    <mergeCell ref="A48:C48"/>
    <mergeCell ref="E43:H43"/>
  </mergeCells>
  <hyperlinks>
    <hyperlink ref="J12" location="_ftn1" display="_ftn1"/>
  </hyperlinks>
  <pageMargins left="0.70866141732283472" right="0" top="0.15748031496062992" bottom="0.15748031496062992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2014-09-26T05:18:53Z</dcterms:modified>
</cp:coreProperties>
</file>